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mmary" state="visible" r:id="rId4"/>
    <sheet sheetId="2" name="Cap Table" state="visible" r:id="rId5"/>
    <sheet sheetId="3" name="Founders" state="visible" r:id="rId6"/>
    <sheet sheetId="4" name="Funding Rounds" state="visible" r:id="rId7"/>
    <sheet sheetId="5" name="Dilution Scenarios" state="visible" r:id="rId8"/>
    <sheet sheetId="6" name="Instructions" state="visible" r:id="rId9"/>
  </sheets>
  <calcPr calcId="171027"/>
</workbook>
</file>

<file path=xl/sharedStrings.xml><?xml version="1.0" encoding="utf-8"?>
<sst xmlns="http://schemas.openxmlformats.org/spreadsheetml/2006/main" count="126" uniqueCount="98">
  <si>
    <t>Cap Table - Ownership Summary</t>
  </si>
  <si>
    <t>📊 Current Ownership Breakdown</t>
  </si>
  <si>
    <t>Shareholder</t>
  </si>
  <si>
    <t>Shares</t>
  </si>
  <si>
    <t>Ownership %</t>
  </si>
  <si>
    <t>Value</t>
  </si>
  <si>
    <t>Founders</t>
  </si>
  <si>
    <t>Employees (Option Pool)</t>
  </si>
  <si>
    <t>Seed Investors</t>
  </si>
  <si>
    <t>Series A Investors</t>
  </si>
  <si>
    <t/>
  </si>
  <si>
    <t>Total Shares Outstanding</t>
  </si>
  <si>
    <t>💰 Company Valuation</t>
  </si>
  <si>
    <t>Post-Money Valuation</t>
  </si>
  <si>
    <t>Current company valuation</t>
  </si>
  <si>
    <t>Price Per Share</t>
  </si>
  <si>
    <t>Value per share</t>
  </si>
  <si>
    <t>Fully Diluted Shares</t>
  </si>
  <si>
    <t>Total shares outstanding</t>
  </si>
  <si>
    <t>Capitalization Table</t>
  </si>
  <si>
    <t>Edit the yellow cells to update share counts. All ownership percentages calculate automatically.</t>
  </si>
  <si>
    <t>Shareholder Category</t>
  </si>
  <si>
    <t>Diluted %</t>
  </si>
  <si>
    <t>Employee Option Pool</t>
  </si>
  <si>
    <t>Total Outstanding</t>
  </si>
  <si>
    <t>Founder Equity &amp; Vesting</t>
  </si>
  <si>
    <t>Founder</t>
  </si>
  <si>
    <t>Total Shares</t>
  </si>
  <si>
    <t>Vested</t>
  </si>
  <si>
    <t>Unvested</t>
  </si>
  <si>
    <t>CEO - Jane Smith</t>
  </si>
  <si>
    <t>CTO - John Doe</t>
  </si>
  <si>
    <t>COO - Sarah Johnson</t>
  </si>
  <si>
    <t>Total Founder Shares</t>
  </si>
  <si>
    <t>⏰ Vesting Schedule</t>
  </si>
  <si>
    <t>Vesting Period</t>
  </si>
  <si>
    <t>4 years</t>
  </si>
  <si>
    <t>Standard vesting timeline</t>
  </si>
  <si>
    <t>Cliff Period</t>
  </si>
  <si>
    <t>1 year</t>
  </si>
  <si>
    <t>No vesting until 1 year</t>
  </si>
  <si>
    <t>Vesting Frequency</t>
  </si>
  <si>
    <t>Monthly</t>
  </si>
  <si>
    <t>Shares vest monthly after cliff</t>
  </si>
  <si>
    <t>Currently Vested</t>
  </si>
  <si>
    <t>50%</t>
  </si>
  <si>
    <t>As of today</t>
  </si>
  <si>
    <t>Funding Rounds &amp; Dilution</t>
  </si>
  <si>
    <t>Round</t>
  </si>
  <si>
    <t>Date</t>
  </si>
  <si>
    <t>Amount Raised</t>
  </si>
  <si>
    <t>Pre-Money Val</t>
  </si>
  <si>
    <t>Post-Money Val</t>
  </si>
  <si>
    <t>New Shares</t>
  </si>
  <si>
    <t>Seed Round</t>
  </si>
  <si>
    <t>Jan 2024</t>
  </si>
  <si>
    <t>Series A</t>
  </si>
  <si>
    <t>Jun 2024</t>
  </si>
  <si>
    <t>Series B</t>
  </si>
  <si>
    <t>Total Raised</t>
  </si>
  <si>
    <t>Future Dilution Scenarios</t>
  </si>
  <si>
    <t>Model future fundraising rounds to see how ownership will be diluted.</t>
  </si>
  <si>
    <t>Scenario 1: Series B - $10M Raise</t>
  </si>
  <si>
    <t>Current %</t>
  </si>
  <si>
    <t>After Round %</t>
  </si>
  <si>
    <t>Dilution</t>
  </si>
  <si>
    <t>Employees</t>
  </si>
  <si>
    <t>Series B (New)</t>
  </si>
  <si>
    <t>📖 How to Use This Cap Table Template</t>
  </si>
  <si>
    <t>🎯 GETTING STARTED</t>
  </si>
  <si>
    <t>1. Start with the "Cap Table" sheet - this is your main ownership tracking sheet</t>
  </si>
  <si>
    <t>2. Edit the YELLOW cells to update share counts for each category</t>
  </si>
  <si>
    <t>3. All percentages and calculations update automatically</t>
  </si>
  <si>
    <t>📊 SHEET BREAKDOWN</t>
  </si>
  <si>
    <t>Summary: Quick overview of current ownership and company valuation</t>
  </si>
  <si>
    <t>Cap Table: Main sheet with all shareholder categories and ownership percentages</t>
  </si>
  <si>
    <t>Founders: Detailed founder equity breakdown with vesting schedules</t>
  </si>
  <si>
    <t>Funding Rounds: Track all fundraising rounds, amounts, and valuations</t>
  </si>
  <si>
    <t>Dilution Scenarios: Model future rounds to see dilution impact</t>
  </si>
  <si>
    <t>💡 KEY CONCEPTS</t>
  </si>
  <si>
    <t>Fully Diluted Shares: Total shares if all options/warrants are exercised</t>
  </si>
  <si>
    <t>Vesting: Gradual earning of shares over time (typically 4 years with 1-year cliff)</t>
  </si>
  <si>
    <t>Dilution: Reduction in ownership % when new shares are issued</t>
  </si>
  <si>
    <t>Option Pool: Reserved shares for employee equity compensation (typically 10-20%)</t>
  </si>
  <si>
    <t>⚙️ CUSTOMIZATION</t>
  </si>
  <si>
    <t>• Add more founders in the "Founders" sheet</t>
  </si>
  <si>
    <t>• Add additional funding rounds in "Funding Rounds"</t>
  </si>
  <si>
    <t>• Update the post-money valuation in the "Summary" sheet (cell B15)</t>
  </si>
  <si>
    <t>• Create custom dilution scenarios in "Dilution Scenarios"</t>
  </si>
  <si>
    <t>⚠️ BEST PRACTICES</t>
  </si>
  <si>
    <t>✓ Update this cap table after every funding round or equity grant</t>
  </si>
  <si>
    <t>✓ Share with lawyers and accountants for 409A valuations</t>
  </si>
  <si>
    <t>✓ Keep vesting schedules accurate and up-to-date</t>
  </si>
  <si>
    <t>✓ Review dilution scenarios before raising new rounds</t>
  </si>
  <si>
    <t>✓ Make backup copies before major changes</t>
  </si>
  <si>
    <t>📚 RESOURCES</t>
  </si>
  <si>
    <t>Learn more about cap tables and equity: startupproject.org/templates/cap-table</t>
  </si>
  <si>
    <t>Questions? Contact us at: hello@startupproject.org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</si>
</sst>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0.00"/>
  </numFmts>
  <fonts count="9" x14ac:knownFonts="1">
    <font>
      <color theme="1"/>
      <family val="2"/>
      <scheme val="minor"/>
      <sz val="11"/>
      <name val="Calibri"/>
    </font>
    <font>
      <b/>
      <color rgb="FFFFFF"/>
      <sz val="18"/>
    </font>
    <font>
      <b/>
      <sz val="14"/>
    </font>
    <font>
      <b/>
    </font>
    <font>
      <i/>
      <color rgb="6B7280"/>
      <sz val="9"/>
    </font>
    <font>
      <b/>
      <color rgb="FFFFFF"/>
      <sz val="16"/>
    </font>
    <font>
      <i/>
      <color rgb="6B7280"/>
      <sz val="10"/>
    </font>
    <font>
      <b/>
      <sz val="12"/>
    </font>
    <font>
      <color rgb="10B981"/>
    </font>
  </fonts>
  <fills count="14">
    <fill>
      <patternFill patternType="none"/>
    </fill>
    <fill>
      <patternFill patternType="gray125"/>
    </fill>
    <fill>
      <patternFill patternType="solid">
        <fgColor rgb="5B21B6"/>
      </patternFill>
    </fill>
    <fill>
      <patternFill patternType="solid">
        <fgColor rgb="E5E7EB"/>
      </patternFill>
    </fill>
    <fill>
      <patternFill patternType="solid">
        <fgColor rgb="DBEAFE"/>
      </patternFill>
    </fill>
    <fill>
      <patternFill patternType="solid">
        <fgColor rgb="FEF3C7"/>
      </patternFill>
    </fill>
    <fill>
      <patternFill patternType="solid">
        <fgColor rgb="7C3AED"/>
      </patternFill>
    </fill>
    <fill>
      <patternFill patternType="solid">
        <fgColor rgb="10B981"/>
      </patternFill>
    </fill>
    <fill>
      <patternFill patternType="solid">
        <fgColor rgb="D1FAE5"/>
      </patternFill>
    </fill>
    <fill>
      <patternFill patternType="solid">
        <fgColor rgb="F59E0B"/>
      </patternFill>
    </fill>
    <fill>
      <patternFill patternType="solid">
        <fgColor rgb="EF4444"/>
      </patternFill>
    </fill>
    <fill>
      <patternFill patternType="solid">
        <fgColor rgb="FEE2E2"/>
      </patternFill>
    </fill>
    <fill>
      <patternFill patternType="solid">
        <fgColor rgb="3B82F6"/>
      </patternFill>
    </fill>
    <fill>
      <patternFill patternType="solid">
        <fgColor rgb="F3F4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/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3" fillId="4" borderId="0" xfId="0" applyFont="1" applyFill="1"/>
    <xf numFmtId="3" fontId="0" fillId="4" borderId="0" xfId="0" applyNumberFormat="1" applyFill="1"/>
    <xf numFmtId="10" fontId="0" fillId="4" borderId="0" xfId="0" applyNumberFormat="1" applyFill="1"/>
    <xf numFmtId="164" fontId="0" fillId="4" borderId="0" xfId="0" applyNumberFormat="1" applyFill="1"/>
    <xf numFmtId="0" fontId="3" fillId="0" borderId="0" xfId="0" applyFont="1"/>
    <xf numFmtId="164" fontId="0" fillId="5" borderId="0" xfId="0" applyNumberFormat="1" applyFill="1"/>
    <xf numFmtId="0" fontId="4" fillId="0" borderId="0" xfId="0" applyFont="1"/>
    <xf numFmtId="165" fontId="0" fillId="5" borderId="0" xfId="0" applyNumberFormat="1" applyFill="1"/>
    <xf numFmtId="3" fontId="0" fillId="5" borderId="0" xfId="0" applyNumberFormat="1" applyFill="1"/>
    <xf numFmtId="0" fontId="5" fillId="6" borderId="0" xfId="0" applyFont="1" applyFill="1" applyAlignment="1">
      <alignment horizontal="center" vertical="center"/>
    </xf>
    <xf numFmtId="0" fontId="6" fillId="0" borderId="0" xfId="0" applyFont="1"/>
    <xf numFmtId="0" fontId="5" fillId="7" borderId="0" xfId="0" applyFont="1" applyFill="1" applyAlignment="1">
      <alignment horizontal="center" vertical="center"/>
    </xf>
    <xf numFmtId="3" fontId="0" fillId="8" borderId="0" xfId="0" applyNumberFormat="1" applyFill="1"/>
    <xf numFmtId="0" fontId="7" fillId="0" borderId="0" xfId="0" applyFont="1"/>
    <xf numFmtId="0" fontId="5" fillId="9" borderId="0" xfId="0" applyFont="1" applyFill="1" applyAlignment="1">
      <alignment horizontal="center" vertical="center"/>
    </xf>
    <xf numFmtId="0" fontId="0" fillId="4" borderId="0" xfId="0" applyFill="1"/>
    <xf numFmtId="0" fontId="5" fillId="10" borderId="0" xfId="0" applyFont="1" applyFill="1" applyAlignment="1">
      <alignment horizontal="center" vertical="center"/>
    </xf>
    <xf numFmtId="10" fontId="0" fillId="11" borderId="0" xfId="0" applyNumberFormat="1" applyFill="1"/>
    <xf numFmtId="0" fontId="5" fillId="12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7" fillId="13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30" customWidth="1"/>
    <col min="2" max="4" width="15" customWidth="1"/>
  </cols>
  <sheetData>
    <row r="1" ht="35" customHeight="1" spans="1:4" x14ac:dyDescent="0.25">
      <c r="A1" s="1" t="s">
        <v>0</v>
      </c>
      <c r="B1" s="1"/>
      <c r="C1" s="1"/>
      <c r="D1" s="1"/>
    </row>
    <row r="3" spans="1:1" x14ac:dyDescent="0.25">
      <c r="A3" s="2" t="s">
        <v>1</v>
      </c>
    </row>
    <row r="4" spans="1:4" x14ac:dyDescent="0.25">
      <c r="A4" s="3" t="s">
        <v>2</v>
      </c>
      <c r="B4" s="3" t="s">
        <v>3</v>
      </c>
      <c r="C4" s="3" t="s">
        <v>4</v>
      </c>
      <c r="D4" s="3" t="s">
        <v>5</v>
      </c>
    </row>
    <row r="5" spans="1:4" x14ac:dyDescent="0.25">
      <c r="A5" t="s">
        <v>6</v>
      </c>
      <c r="B5" s="4">
        <f>='Cap Table'!B5</f>
      </c>
      <c r="C5" s="5">
        <f>=B5/B11</f>
      </c>
      <c r="D5" s="6">
        <f>=B5*$B$15</f>
      </c>
    </row>
    <row r="6" spans="1:4" x14ac:dyDescent="0.25">
      <c r="A6" t="s">
        <v>7</v>
      </c>
      <c r="B6" s="4">
        <f>='Cap Table'!B6</f>
      </c>
      <c r="C6" s="5">
        <f>=B6/B11</f>
      </c>
      <c r="D6" s="6">
        <f>=B6*$B$15</f>
      </c>
    </row>
    <row r="7" spans="1:4" x14ac:dyDescent="0.25">
      <c r="A7" t="s">
        <v>8</v>
      </c>
      <c r="B7" s="4">
        <f>='Cap Table'!B7</f>
      </c>
      <c r="C7" s="5">
        <f>=B7/B11</f>
      </c>
      <c r="D7" s="6">
        <f>=B7*$B$15</f>
      </c>
    </row>
    <row r="8" spans="1:4" x14ac:dyDescent="0.25">
      <c r="A8" t="s">
        <v>9</v>
      </c>
      <c r="B8" s="4">
        <f>='Cap Table'!B8</f>
      </c>
      <c r="C8" s="5">
        <f>=B8/B11</f>
      </c>
      <c r="D8" s="6">
        <f>=B8*$B$15</f>
      </c>
    </row>
    <row r="9" spans="1:4" x14ac:dyDescent="0.25">
      <c r="A9" t="s">
        <v>10</v>
      </c>
      <c r="B9" s="4"/>
      <c r="C9" s="5"/>
      <c r="D9" s="6"/>
    </row>
    <row r="10" spans="1:4" x14ac:dyDescent="0.25">
      <c r="A10" s="7" t="s">
        <v>11</v>
      </c>
      <c r="B10" s="8">
        <f>=SUM(B5:B8)</f>
      </c>
      <c r="C10" s="9">
        <f>=SUM(C5:C8)</f>
      </c>
      <c r="D10" s="10">
        <f>=SUM(D5:D8)</f>
      </c>
    </row>
    <row r="13" spans="1:1" x14ac:dyDescent="0.25">
      <c r="A13" s="2" t="s">
        <v>12</v>
      </c>
    </row>
    <row r="14" spans="1:3" x14ac:dyDescent="0.25">
      <c r="A14" s="11" t="s">
        <v>13</v>
      </c>
      <c r="B14" s="12">
        <v>10000000</v>
      </c>
      <c r="C14" s="13" t="s">
        <v>14</v>
      </c>
    </row>
    <row r="15" spans="1:3" x14ac:dyDescent="0.25">
      <c r="A15" s="11" t="s">
        <v>15</v>
      </c>
      <c r="B15" s="14">
        <f>=B15/B11</f>
      </c>
      <c r="C15" s="13" t="s">
        <v>16</v>
      </c>
    </row>
    <row r="16" spans="1:3" x14ac:dyDescent="0.25">
      <c r="A16" s="11" t="s">
        <v>17</v>
      </c>
      <c r="B16" s="15">
        <f>=B11</f>
      </c>
      <c r="C16" s="13" t="s">
        <v>18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FormatPr defaultRowHeight="15" outlineLevelRow="0" outlineLevelCol="0" x14ac:dyDescent="55"/>
  <cols>
    <col min="1" max="1" width="25" customWidth="1"/>
    <col min="2" max="4" width="15" customWidth="1"/>
  </cols>
  <sheetData>
    <row r="1" ht="30" customHeight="1" spans="1:4" x14ac:dyDescent="0.25">
      <c r="A1" s="16" t="s">
        <v>19</v>
      </c>
      <c r="B1" s="16"/>
      <c r="C1" s="16"/>
      <c r="D1" s="16"/>
    </row>
    <row r="2" ht="20" customHeight="1" spans="1:4" x14ac:dyDescent="0.25">
      <c r="A2" s="17" t="s">
        <v>20</v>
      </c>
      <c r="B2" s="17"/>
      <c r="C2" s="17"/>
      <c r="D2" s="17"/>
    </row>
    <row r="4" spans="1:4" x14ac:dyDescent="0.25">
      <c r="A4" s="3" t="s">
        <v>21</v>
      </c>
      <c r="B4" s="3" t="s">
        <v>3</v>
      </c>
      <c r="C4" s="3" t="s">
        <v>4</v>
      </c>
      <c r="D4" s="3" t="s">
        <v>22</v>
      </c>
    </row>
    <row r="5" spans="1:4" x14ac:dyDescent="0.25">
      <c r="A5" t="s">
        <v>6</v>
      </c>
      <c r="B5" s="15">
        <v>7000000</v>
      </c>
      <c r="C5" s="5">
        <f>=B5/$B$10</f>
      </c>
      <c r="D5" s="5">
        <f>=B5/$B$10</f>
      </c>
    </row>
    <row r="6" spans="1:4" x14ac:dyDescent="0.25">
      <c r="A6" t="s">
        <v>23</v>
      </c>
      <c r="B6" s="15">
        <v>1500000</v>
      </c>
      <c r="C6" s="5">
        <f>=B6/$B$10</f>
      </c>
      <c r="D6" s="5">
        <f>=B6/$B$10</f>
      </c>
    </row>
    <row r="7" spans="1:4" x14ac:dyDescent="0.25">
      <c r="A7" t="s">
        <v>8</v>
      </c>
      <c r="B7" s="15">
        <v>1000000</v>
      </c>
      <c r="C7" s="5">
        <f>=B7/$B$10</f>
      </c>
      <c r="D7" s="5">
        <f>=B7/$B$10</f>
      </c>
    </row>
    <row r="8" spans="1:4" x14ac:dyDescent="0.25">
      <c r="A8" t="s">
        <v>9</v>
      </c>
      <c r="B8" s="15">
        <v>500000</v>
      </c>
      <c r="C8" s="5">
        <f>=B8/$B$10</f>
      </c>
      <c r="D8" s="5">
        <f>=B8/$B$10</f>
      </c>
    </row>
    <row r="9" spans="1:4" x14ac:dyDescent="0.25">
      <c r="A9" t="s">
        <v>10</v>
      </c>
      <c r="B9" s="4"/>
      <c r="C9" s="5"/>
      <c r="D9" s="5"/>
    </row>
    <row r="10" spans="1:4" x14ac:dyDescent="0.25">
      <c r="A10" s="7" t="s">
        <v>24</v>
      </c>
      <c r="B10" s="8">
        <f>=SUM(B5:B8)</f>
      </c>
      <c r="C10" s="9">
        <f>=SUM(C5:C8)</f>
      </c>
      <c r="D10" s="9">
        <f>=SUM(D5:D8)</f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FormatPr defaultRowHeight="15" outlineLevelRow="0" outlineLevelCol="0" x14ac:dyDescent="55"/>
  <cols>
    <col min="1" max="1" width="25" customWidth="1"/>
    <col min="2" max="5" width="15" customWidth="1"/>
  </cols>
  <sheetData>
    <row r="1" ht="30" customHeight="1" spans="1:5" x14ac:dyDescent="0.25">
      <c r="A1" s="18" t="s">
        <v>25</v>
      </c>
      <c r="B1" s="18"/>
      <c r="C1" s="18"/>
      <c r="D1" s="18"/>
      <c r="E1" s="18"/>
    </row>
    <row r="3" spans="1:5" x14ac:dyDescent="0.25">
      <c r="A3" s="3" t="s">
        <v>26</v>
      </c>
      <c r="B3" s="3" t="s">
        <v>27</v>
      </c>
      <c r="C3" s="3" t="s">
        <v>28</v>
      </c>
      <c r="D3" s="3" t="s">
        <v>29</v>
      </c>
      <c r="E3" s="3" t="s">
        <v>4</v>
      </c>
    </row>
    <row r="4" spans="1:5" x14ac:dyDescent="0.25">
      <c r="A4" t="s">
        <v>30</v>
      </c>
      <c r="B4" s="15">
        <v>3500000</v>
      </c>
      <c r="C4" s="19">
        <v>1750000</v>
      </c>
      <c r="D4" s="4">
        <f>=B4-C4</f>
      </c>
      <c r="E4" s="5">
        <f>=B4/'Cap Table'!$B$10</f>
      </c>
    </row>
    <row r="5" spans="1:5" x14ac:dyDescent="0.25">
      <c r="A5" t="s">
        <v>31</v>
      </c>
      <c r="B5" s="15">
        <v>3000000</v>
      </c>
      <c r="C5" s="19">
        <v>1500000</v>
      </c>
      <c r="D5" s="4">
        <f>=B5-C5</f>
      </c>
      <c r="E5" s="5">
        <f>=B5/'Cap Table'!$B$10</f>
      </c>
    </row>
    <row r="6" spans="1:5" x14ac:dyDescent="0.25">
      <c r="A6" t="s">
        <v>32</v>
      </c>
      <c r="B6" s="15">
        <v>500000</v>
      </c>
      <c r="C6" s="19">
        <v>250000</v>
      </c>
      <c r="D6" s="4">
        <f>=B6-C6</f>
      </c>
      <c r="E6" s="5">
        <f>=B6/'Cap Table'!$B$10</f>
      </c>
    </row>
    <row r="7" spans="1:5" x14ac:dyDescent="0.25">
      <c r="A7" t="s">
        <v>10</v>
      </c>
      <c r="B7" s="4"/>
      <c r="C7" s="4"/>
      <c r="D7" s="4"/>
      <c r="E7" s="5"/>
    </row>
    <row r="8" spans="1:5" x14ac:dyDescent="0.25">
      <c r="A8" s="7" t="s">
        <v>33</v>
      </c>
      <c r="B8" s="8">
        <f>=SUM(B4:B6)</f>
      </c>
      <c r="C8" s="8">
        <f>=SUM(C4:C6)</f>
      </c>
      <c r="D8" s="8">
        <f>=SUM(D4:D6)</f>
      </c>
      <c r="E8" s="9">
        <f>=SUM(E4:E6)</f>
      </c>
    </row>
    <row r="11" spans="1:1" x14ac:dyDescent="0.25">
      <c r="A11" s="20" t="s">
        <v>34</v>
      </c>
    </row>
    <row r="12" spans="1:3" x14ac:dyDescent="0.25">
      <c r="A12" t="s">
        <v>35</v>
      </c>
      <c r="B12" t="s">
        <v>36</v>
      </c>
      <c r="C12" s="13" t="s">
        <v>37</v>
      </c>
    </row>
    <row r="13" spans="1:3" x14ac:dyDescent="0.25">
      <c r="A13" t="s">
        <v>38</v>
      </c>
      <c r="B13" t="s">
        <v>39</v>
      </c>
      <c r="C13" s="13" t="s">
        <v>40</v>
      </c>
    </row>
    <row r="14" spans="1:3" x14ac:dyDescent="0.25">
      <c r="A14" t="s">
        <v>41</v>
      </c>
      <c r="B14" t="s">
        <v>42</v>
      </c>
      <c r="C14" s="13" t="s">
        <v>43</v>
      </c>
    </row>
    <row r="15" spans="1:3" x14ac:dyDescent="0.25">
      <c r="A15" t="s">
        <v>44</v>
      </c>
      <c r="B15" t="s">
        <v>45</v>
      </c>
      <c r="C15" s="13" t="s">
        <v>46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FormatPr defaultRowHeight="15" outlineLevelRow="0" outlineLevelCol="0" x14ac:dyDescent="55"/>
  <cols>
    <col min="1" max="1" width="20" customWidth="1"/>
    <col min="2" max="6" width="15" customWidth="1"/>
  </cols>
  <sheetData>
    <row r="1" ht="30" customHeight="1" spans="1:6" x14ac:dyDescent="0.25">
      <c r="A1" s="21" t="s">
        <v>47</v>
      </c>
      <c r="B1" s="21"/>
      <c r="C1" s="21"/>
      <c r="D1" s="21"/>
      <c r="E1" s="21"/>
      <c r="F1" s="21"/>
    </row>
    <row r="3" spans="1:6" x14ac:dyDescent="0.25">
      <c r="A3" s="3" t="s">
        <v>48</v>
      </c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</row>
    <row r="4" spans="1:6" x14ac:dyDescent="0.25">
      <c r="A4" t="s">
        <v>54</v>
      </c>
      <c r="B4" t="s">
        <v>55</v>
      </c>
      <c r="C4" s="12">
        <v>1000000</v>
      </c>
      <c r="D4" s="6">
        <v>4000000</v>
      </c>
      <c r="E4" s="6">
        <f>=D4+C4</f>
      </c>
      <c r="F4" s="4">
        <v>1000000</v>
      </c>
    </row>
    <row r="5" spans="1:6" x14ac:dyDescent="0.25">
      <c r="A5" t="s">
        <v>56</v>
      </c>
      <c r="B5" t="s">
        <v>57</v>
      </c>
      <c r="C5" s="12">
        <v>5000000</v>
      </c>
      <c r="D5" s="6">
        <v>15000000</v>
      </c>
      <c r="E5" s="6">
        <f>=D5+C5</f>
      </c>
      <c r="F5" s="4">
        <v>500000</v>
      </c>
    </row>
    <row r="6" spans="1:6" x14ac:dyDescent="0.25">
      <c r="A6" t="s">
        <v>58</v>
      </c>
      <c r="B6" t="s">
        <v>10</v>
      </c>
      <c r="C6" s="6"/>
      <c r="D6" s="6"/>
      <c r="E6" s="6"/>
      <c r="F6" s="4"/>
    </row>
    <row r="7" spans="1:6" x14ac:dyDescent="0.25">
      <c r="A7" t="s">
        <v>10</v>
      </c>
      <c r="B7" t="s">
        <v>10</v>
      </c>
      <c r="C7" s="6"/>
      <c r="D7" s="6"/>
      <c r="E7" s="6"/>
      <c r="F7" s="4"/>
    </row>
    <row r="8" spans="1:6" x14ac:dyDescent="0.25">
      <c r="A8" s="7" t="s">
        <v>59</v>
      </c>
      <c r="B8" s="22" t="s">
        <v>10</v>
      </c>
      <c r="C8" s="10">
        <f>=SUM(C4:C6)</f>
      </c>
      <c r="D8" s="10"/>
      <c r="E8" s="10"/>
      <c r="F8" s="8">
        <f>=SUM(F4:F6)</f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FormatPr defaultRowHeight="15" outlineLevelRow="0" outlineLevelCol="0" x14ac:dyDescent="55"/>
  <cols>
    <col min="1" max="1" width="25" customWidth="1"/>
    <col min="2" max="4" width="15" customWidth="1"/>
  </cols>
  <sheetData>
    <row r="1" ht="30" customHeight="1" spans="1:4" x14ac:dyDescent="0.25">
      <c r="A1" s="23" t="s">
        <v>60</v>
      </c>
      <c r="B1" s="23"/>
      <c r="C1" s="23"/>
      <c r="D1" s="23"/>
    </row>
    <row r="2" spans="1:4" x14ac:dyDescent="0.25">
      <c r="A2" s="17" t="s">
        <v>61</v>
      </c>
      <c r="B2" s="17"/>
      <c r="C2" s="17"/>
      <c r="D2" s="17"/>
    </row>
    <row r="4" spans="1:1" x14ac:dyDescent="0.25">
      <c r="A4" s="20" t="s">
        <v>62</v>
      </c>
    </row>
    <row r="5" spans="1:4" x14ac:dyDescent="0.25">
      <c r="A5" s="3" t="s">
        <v>2</v>
      </c>
      <c r="B5" s="3" t="s">
        <v>63</v>
      </c>
      <c r="C5" s="3" t="s">
        <v>64</v>
      </c>
      <c r="D5" s="3" t="s">
        <v>65</v>
      </c>
    </row>
    <row r="6" spans="1:4" x14ac:dyDescent="0.25">
      <c r="A6" t="s">
        <v>6</v>
      </c>
      <c r="B6" s="5">
        <f>='Cap Table'!C5</f>
      </c>
      <c r="C6" s="24">
        <v>0.56</v>
      </c>
      <c r="D6" s="5">
        <f>=-1*(B6-C6)</f>
      </c>
    </row>
    <row r="7" spans="1:4" x14ac:dyDescent="0.25">
      <c r="A7" t="s">
        <v>66</v>
      </c>
      <c r="B7" s="5">
        <f>='Cap Table'!C6</f>
      </c>
      <c r="C7" s="24">
        <v>0.12</v>
      </c>
      <c r="D7" s="5">
        <f>=-1*(B7-C7)</f>
      </c>
    </row>
    <row r="8" spans="1:4" x14ac:dyDescent="0.25">
      <c r="A8" t="s">
        <v>8</v>
      </c>
      <c r="B8" s="5">
        <f>='Cap Table'!C7</f>
      </c>
      <c r="C8" s="24">
        <v>0.08</v>
      </c>
      <c r="D8" s="5">
        <f>=-1*(B8-C8)</f>
      </c>
    </row>
    <row r="9" spans="1:4" x14ac:dyDescent="0.25">
      <c r="A9" t="s">
        <v>56</v>
      </c>
      <c r="B9" s="5">
        <f>='Cap Table'!C8</f>
      </c>
      <c r="C9" s="24">
        <v>0.04</v>
      </c>
      <c r="D9" s="5">
        <f>=-1*(B9-C9)</f>
      </c>
    </row>
    <row r="10" spans="1:4" x14ac:dyDescent="0.25">
      <c r="A10" t="s">
        <v>67</v>
      </c>
      <c r="B10" s="5">
        <v>0</v>
      </c>
      <c r="C10" s="24">
        <v>0.2</v>
      </c>
      <c r="D10" s="5">
        <f>=C10-B10</f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3"/>
  <sheetFormatPr defaultRowHeight="15" outlineLevelRow="0" outlineLevelCol="0" x14ac:dyDescent="55"/>
  <cols>
    <col min="1" max="1" width="80" customWidth="1"/>
  </cols>
  <sheetData>
    <row r="1" ht="35" customHeight="1" spans="1:1" x14ac:dyDescent="0.25">
      <c r="A1" s="25" t="s">
        <v>68</v>
      </c>
    </row>
    <row r="3" ht="10" customHeight="1" spans="1:1" x14ac:dyDescent="0.25">
      <c r="A3" s="26" t="s">
        <v>10</v>
      </c>
    </row>
    <row r="4" ht="20" customHeight="1" spans="1:1" x14ac:dyDescent="0.25">
      <c r="A4" s="27" t="s">
        <v>69</v>
      </c>
    </row>
    <row r="5" ht="10" customHeight="1" spans="1:1" x14ac:dyDescent="0.25">
      <c r="A5" s="26" t="s">
        <v>10</v>
      </c>
    </row>
    <row r="6" ht="20" customHeight="1" spans="1:1" x14ac:dyDescent="0.25">
      <c r="A6" s="26" t="s">
        <v>70</v>
      </c>
    </row>
    <row r="7" ht="20" customHeight="1" spans="1:1" x14ac:dyDescent="0.25">
      <c r="A7" s="26" t="s">
        <v>71</v>
      </c>
    </row>
    <row r="8" ht="20" customHeight="1" spans="1:1" x14ac:dyDescent="0.25">
      <c r="A8" s="26" t="s">
        <v>72</v>
      </c>
    </row>
    <row r="9" ht="10" customHeight="1" spans="1:1" x14ac:dyDescent="0.25">
      <c r="A9" s="26" t="s">
        <v>10</v>
      </c>
    </row>
    <row r="10" ht="20" customHeight="1" spans="1:1" x14ac:dyDescent="0.25">
      <c r="A10" s="27" t="s">
        <v>73</v>
      </c>
    </row>
    <row r="11" ht="10" customHeight="1" spans="1:1" x14ac:dyDescent="0.25">
      <c r="A11" s="26" t="s">
        <v>10</v>
      </c>
    </row>
    <row r="12" ht="20" customHeight="1" spans="1:1" x14ac:dyDescent="0.25">
      <c r="A12" s="26" t="s">
        <v>74</v>
      </c>
    </row>
    <row r="13" ht="20" customHeight="1" spans="1:1" x14ac:dyDescent="0.25">
      <c r="A13" s="26" t="s">
        <v>75</v>
      </c>
    </row>
    <row r="14" ht="20" customHeight="1" spans="1:1" x14ac:dyDescent="0.25">
      <c r="A14" s="26" t="s">
        <v>76</v>
      </c>
    </row>
    <row r="15" ht="20" customHeight="1" spans="1:1" x14ac:dyDescent="0.25">
      <c r="A15" s="26" t="s">
        <v>77</v>
      </c>
    </row>
    <row r="16" ht="20" customHeight="1" spans="1:1" x14ac:dyDescent="0.25">
      <c r="A16" s="26" t="s">
        <v>78</v>
      </c>
    </row>
    <row r="17" ht="10" customHeight="1" spans="1:1" x14ac:dyDescent="0.25">
      <c r="A17" s="26" t="s">
        <v>10</v>
      </c>
    </row>
    <row r="18" ht="20" customHeight="1" spans="1:1" x14ac:dyDescent="0.25">
      <c r="A18" s="27" t="s">
        <v>79</v>
      </c>
    </row>
    <row r="19" ht="10" customHeight="1" spans="1:1" x14ac:dyDescent="0.25">
      <c r="A19" s="26" t="s">
        <v>10</v>
      </c>
    </row>
    <row r="20" ht="20" customHeight="1" spans="1:1" x14ac:dyDescent="0.25">
      <c r="A20" s="26" t="s">
        <v>80</v>
      </c>
    </row>
    <row r="21" ht="20" customHeight="1" spans="1:1" x14ac:dyDescent="0.25">
      <c r="A21" s="26" t="s">
        <v>81</v>
      </c>
    </row>
    <row r="22" ht="20" customHeight="1" spans="1:1" x14ac:dyDescent="0.25">
      <c r="A22" s="26" t="s">
        <v>82</v>
      </c>
    </row>
    <row r="23" ht="20" customHeight="1" spans="1:1" x14ac:dyDescent="0.25">
      <c r="A23" s="26" t="s">
        <v>83</v>
      </c>
    </row>
    <row r="24" ht="10" customHeight="1" spans="1:1" x14ac:dyDescent="0.25">
      <c r="A24" s="26" t="s">
        <v>10</v>
      </c>
    </row>
    <row r="25" ht="20" customHeight="1" spans="1:1" x14ac:dyDescent="0.25">
      <c r="A25" s="27" t="s">
        <v>84</v>
      </c>
    </row>
    <row r="26" ht="10" customHeight="1" spans="1:1" x14ac:dyDescent="0.25">
      <c r="A26" s="26" t="s">
        <v>10</v>
      </c>
    </row>
    <row r="27" ht="20" customHeight="1" spans="1:1" x14ac:dyDescent="0.25">
      <c r="A27" s="26" t="s">
        <v>85</v>
      </c>
    </row>
    <row r="28" ht="20" customHeight="1" spans="1:1" x14ac:dyDescent="0.25">
      <c r="A28" s="26" t="s">
        <v>86</v>
      </c>
    </row>
    <row r="29" ht="20" customHeight="1" spans="1:1" x14ac:dyDescent="0.25">
      <c r="A29" s="26" t="s">
        <v>87</v>
      </c>
    </row>
    <row r="30" ht="20" customHeight="1" spans="1:1" x14ac:dyDescent="0.25">
      <c r="A30" s="26" t="s">
        <v>88</v>
      </c>
    </row>
    <row r="31" ht="10" customHeight="1" spans="1:1" x14ac:dyDescent="0.25">
      <c r="A31" s="26" t="s">
        <v>10</v>
      </c>
    </row>
    <row r="32" ht="20" customHeight="1" spans="1:1" x14ac:dyDescent="0.25">
      <c r="A32" s="27" t="s">
        <v>89</v>
      </c>
    </row>
    <row r="33" ht="10" customHeight="1" spans="1:1" x14ac:dyDescent="0.25">
      <c r="A33" s="26" t="s">
        <v>10</v>
      </c>
    </row>
    <row r="34" ht="20" customHeight="1" spans="1:1" x14ac:dyDescent="0.25">
      <c r="A34" s="28" t="s">
        <v>90</v>
      </c>
    </row>
    <row r="35" ht="20" customHeight="1" spans="1:1" x14ac:dyDescent="0.25">
      <c r="A35" s="28" t="s">
        <v>91</v>
      </c>
    </row>
    <row r="36" ht="20" customHeight="1" spans="1:1" x14ac:dyDescent="0.25">
      <c r="A36" s="28" t="s">
        <v>92</v>
      </c>
    </row>
    <row r="37" ht="20" customHeight="1" spans="1:1" x14ac:dyDescent="0.25">
      <c r="A37" s="28" t="s">
        <v>93</v>
      </c>
    </row>
    <row r="38" ht="20" customHeight="1" spans="1:1" x14ac:dyDescent="0.25">
      <c r="A38" s="28" t="s">
        <v>94</v>
      </c>
    </row>
    <row r="39" ht="10" customHeight="1" spans="1:1" x14ac:dyDescent="0.25">
      <c r="A39" s="26" t="s">
        <v>10</v>
      </c>
    </row>
    <row r="40" ht="20" customHeight="1" spans="1:1" x14ac:dyDescent="0.25">
      <c r="A40" s="27" t="s">
        <v>95</v>
      </c>
    </row>
    <row r="41" ht="10" customHeight="1" spans="1:1" x14ac:dyDescent="0.25">
      <c r="A41" s="26" t="s">
        <v>10</v>
      </c>
    </row>
    <row r="42" ht="20" customHeight="1" spans="1:1" x14ac:dyDescent="0.25">
      <c r="A42" s="26" t="s">
        <v>96</v>
      </c>
    </row>
    <row r="43" ht="20" customHeight="1" spans="1:1" x14ac:dyDescent="0.25">
      <c r="A43" s="26" t="s">
        <v>97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Cap Table</vt:lpstr>
      <vt:lpstr>Founders</vt:lpstr>
      <vt:lpstr>Funding Rounds</vt:lpstr>
      <vt:lpstr>Dilution Scenarios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Startup Project</dc:creator>
  <dc:title/>
  <dc:subject/>
  <dc:description/>
  <cp:keywords/>
  <cp:category/>
  <cp:lastModifiedBy>Unknown</cp:lastModifiedBy>
  <dcterms:created xsi:type="dcterms:W3CDTF">2025-11-07T20:42:24Z</dcterms:created>
  <dcterms:modified xsi:type="dcterms:W3CDTF">2025-11-07T20:42:24Z</dcterms:modified>
</cp:coreProperties>
</file>